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8412eb9b1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계산요약" sheetId="1" r:id="R3b020026309e4b05"/>
    <x:sheet xmlns:r="http://schemas.openxmlformats.org/officeDocument/2006/relationships" name="산출내역" sheetId="2" r:id="Rde29cfe7af2a42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-&quot;"/>
    <x:numFmt numFmtId="201" formatCode="0.0%"/>
    <x:numFmt numFmtId="202" formatCode="0.0"/>
  </x:numFmts>
  <x:fonts count="5">
    <x:font>
      <x:sz val="11"/>
      <x:name val="Carlito"/>
    </x:font>
    <x:font>
      <x:sz val="11"/>
      <x:name val="Noto Sans CJK KR"/>
    </x:font>
    <x:font>
      <x:b/>
      <x:sz val="16"/>
      <x:name val="Noto Sans CJK KR"/>
    </x:font>
    <x:font>
      <x:b/>
      <x:sz val="11"/>
      <x:color rgb="FFFFFFFF"/>
      <x:name val="Noto Sans CJK KR"/>
    </x:font>
    <x:font>
      <x:sz val="11"/>
      <x:color rgb="FF185ABC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4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47d95bbda434d" /><Relationship Type="http://schemas.openxmlformats.org/officeDocument/2006/relationships/theme" Target="/xl/theme/theme1.xml" Id="Re58f07bd7ed04c6b" /><Relationship Type="http://schemas.openxmlformats.org/officeDocument/2006/relationships/sharedStrings" Target="/xl/sharedStrings.xml" Id="R43781798ebc547c1" /><Relationship Type="http://schemas.openxmlformats.org/officeDocument/2006/relationships/worksheet" Target="/xl/worksheets/sheet1.xml" Id="R3b020026309e4b05" /><Relationship Type="http://schemas.openxmlformats.org/officeDocument/2006/relationships/worksheet" Target="/xl/worksheets/sheet2.xml" Id="Rde29cfe7af2a42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MES·LOT 사업비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단위 원 / 가상 금액</x:v>
      </x:c>
      <x:c r="C3" s="2"/>
      <x:c r="D3" s="2"/>
      <x:c r="E3" s="2" t="str">
        <x:v>노란 칸을 수정하세요. 예시 단가는 견적·정부 표준단가가 아닙니다.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'산출내역'!G21</x:f>
        <x:v>100000000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'산출내역'!G22</x:f>
        <x:v>80000000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'산출내역'!G23</x:f>
        <x:v>20000000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'산출내역'!G24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IF(OR(COUNT(C25:C30)&lt;6,C25&lt;0,C25&gt;1,C26&lt;0,C27&lt;0,C28&lt;0,C29&lt;0,C30&lt;0,COUNT(C6:C9)&lt;4,COUNTIFS(산출내역!H7:H18,"인정가정")+COUNTIFS(산출내역!H7:H18,"제외가정")+COUNTIFS(산출내역!H7:H18,"미확인")&lt;&gt;12),"입력 확인",IF(COUNTIFS(산출내역!H7:H18,"미확인")&gt;0,"미확인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40000000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40000000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'산출내역'!G25</x:f>
        <x:v>10000000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70000000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12개월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76600000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 예시 50%. 통합공고 50~70% 중 실제 비율은 개별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정부일반형 통합공고 예시. 선택 사업·예외에 맞춰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250000000</x:v>
      </x:c>
      <x:c r="D27" s="2"/>
      <x:c r="E27" s="2" t="str">
        <x:v>정부일반형 수준별 예시. 과거 수혜를 확인해 잔여액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2027 스마트 제조혁신 통합공고 3~4쪽, 2026.10.31 확인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https://pience.net/insights/smart-factory-project-budget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0" priority="1" operator="containsText" text="확인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생산일보·MES·LOT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현장 분석·설계</x:v>
      </x:c>
      <x:c r="C7" s="2" t="str">
        <x:v>인일</x:v>
      </x:c>
      <x:c r="D7" s="8" t="n">
        <x:v>10</x:v>
      </x:c>
      <x:c r="E7" s="9" t="n">
        <x:v>600000</x:v>
      </x:c>
      <x:c r="F7" s="12" t="n">
        <x:v>1</x:v>
      </x:c>
      <x:c r="G7" s="6" t="n">
        <x:f>IF(OR(COUNT(D7:F7)&lt;3,MIN(D7:F7)&lt;0),NA(),D7*E7*F7)</x:f>
        <x:v>6000000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600000</x:v>
      </x:c>
      <x:c r="K7" s="8" t="str">
        <x:v>대상 2공정, 요구·데이터 설계</x:v>
      </x:c>
    </x:row>
    <x:row r="8" ht="26" customHeight="1">
      <x:c r="A8" s="2"/>
      <x:c r="B8" s="2" t="str">
        <x:v>생산일보·MES 기능</x:v>
      </x:c>
      <x:c r="C8" s="2" t="str">
        <x:v>인일</x:v>
      </x:c>
      <x:c r="D8" s="8" t="n">
        <x:v>50</x:v>
      </x:c>
      <x:c r="E8" s="9" t="n">
        <x:v>600000</x:v>
      </x:c>
      <x:c r="F8" s="12" t="n">
        <x:v>1</x:v>
      </x:c>
      <x:c r="G8" s="6" t="n">
        <x:f>IF(OR(COUNT(D8:F8)&lt;3,MIN(D8:F8)&lt;0),NA(),D8*E8*F8)</x:f>
        <x:v>30000000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3000000</x:v>
      </x:c>
      <x:c r="K8" s="8" t="str">
        <x:v>실적·정정·조회·권한</x:v>
      </x:c>
    </x:row>
    <x:row r="9" ht="26" customHeight="1">
      <x:c r="A9" s="2"/>
      <x:c r="B9" s="2" t="str">
        <x:v>LOT 이력 연결</x:v>
      </x:c>
      <x:c r="C9" s="2" t="str">
        <x:v>인일</x:v>
      </x:c>
      <x:c r="D9" s="8" t="n">
        <x:v>20</x:v>
      </x:c>
      <x:c r="E9" s="9" t="n">
        <x:v>600000</x:v>
      </x:c>
      <x:c r="F9" s="12" t="n">
        <x:v>1</x:v>
      </x:c>
      <x:c r="G9" s="6" t="n">
        <x:f>IF(OR(COUNT(D9:F9)&lt;3,MIN(D9:F9)&lt;0),NA(),D9*E9*F9)</x:f>
        <x:v>12000000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1200000</x:v>
      </x:c>
      <x:c r="K9" s="8" t="str">
        <x:v>투입·분할·검사·출하 연결</x:v>
      </x:c>
    </x:row>
    <x:row r="10" ht="26" customHeight="1">
      <x:c r="A10" s="2"/>
      <x:c r="B10" s="2" t="str">
        <x:v>ERP 연계</x:v>
      </x:c>
      <x:c r="C10" s="2" t="str">
        <x:v>인일</x:v>
      </x:c>
      <x:c r="D10" s="8" t="n">
        <x:v>10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6000000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600000</x:v>
      </x:c>
      <x:c r="K10" s="8" t="str">
        <x:v>합의한 1개 연계 범위</x:v>
      </x:c>
    </x:row>
    <x:row r="11" ht="26" customHeight="1">
      <x:c r="A11" s="2"/>
      <x:c r="B11" s="2" t="str">
        <x:v>산업용 PDA</x:v>
      </x:c>
      <x:c r="C11" s="2" t="str">
        <x:v>대</x:v>
      </x:c>
      <x:c r="D11" s="8" t="n">
        <x:v>4</x:v>
      </x:c>
      <x:c r="E11" s="9" t="n">
        <x:v>1000000</x:v>
      </x:c>
      <x:c r="F11" s="12" t="n">
        <x:v>1</x:v>
      </x:c>
      <x:c r="G11" s="6" t="n">
        <x:f>IF(OR(COUNT(D11:F11)&lt;3,MIN(D11:F11)&lt;0),NA(),D11*E11*F11)</x:f>
        <x:v>4000000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400000</x:v>
      </x:c>
      <x:c r="K11" s="8" t="str">
        <x:v>교대·충전·사용 위치 확인</x:v>
      </x:c>
    </x:row>
    <x:row r="12" ht="26" customHeight="1">
      <x:c r="A12" s="2"/>
      <x:c r="B12" s="2" t="str">
        <x:v>현장 태블릿</x:v>
      </x:c>
      <x:c r="C12" s="2" t="str">
        <x:v>대</x:v>
      </x:c>
      <x:c r="D12" s="8" t="n">
        <x:v>2</x:v>
      </x:c>
      <x:c r="E12" s="9" t="n">
        <x:v>800000</x:v>
      </x:c>
      <x:c r="F12" s="12" t="n">
        <x:v>1</x:v>
      </x:c>
      <x:c r="G12" s="6" t="n">
        <x:f>IF(OR(COUNT(D12:F12)&lt;3,MIN(D12:F12)&lt;0),NA(),D12*E12*F12)</x:f>
        <x:v>1600000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160000</x:v>
      </x:c>
      <x:c r="K12" s="8" t="str">
        <x:v>2공정 입력용</x:v>
      </x:c>
    </x:row>
    <x:row r="13" ht="26" customHeight="1">
      <x:c r="A13" s="2"/>
      <x:c r="B13" s="2" t="str">
        <x:v>라벨 프린터</x:v>
      </x:c>
      <x:c r="C13" s="2" t="str">
        <x:v>대</x:v>
      </x:c>
      <x:c r="D13" s="8" t="n">
        <x:v>2</x:v>
      </x:c>
      <x:c r="E13" s="9" t="n">
        <x:v>700000</x:v>
      </x:c>
      <x:c r="F13" s="12" t="n">
        <x:v>1</x:v>
      </x:c>
      <x:c r="G13" s="6" t="n">
        <x:f>IF(OR(COUNT(D13:F13)&lt;3,MIN(D13:F13)&lt;0),NA(),D13*E13*F13)</x:f>
        <x:v>1400000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140000</x:v>
      </x:c>
      <x:c r="K13" s="8" t="str">
        <x:v>용지·리본 별도 확인</x:v>
      </x:c>
    </x:row>
    <x:row r="14" ht="26" customHeight="1">
      <x:c r="A14" s="2"/>
      <x:c r="B14" s="2" t="str">
        <x:v>현장 통신 구성</x:v>
      </x:c>
      <x:c r="C14" s="2" t="str">
        <x:v>식</x:v>
      </x:c>
      <x:c r="D14" s="8" t="n">
        <x:v>1</x:v>
      </x:c>
      <x:c r="E14" s="9" t="n">
        <x:v>3000000</x:v>
      </x:c>
      <x:c r="F14" s="12" t="n">
        <x:v>1</x:v>
      </x:c>
      <x:c r="G14" s="6" t="n">
        <x:f>IF(OR(COUNT(D14:F14)&lt;3,MIN(D14:F14)&lt;0),NA(),D14*E14*F14)</x:f>
        <x:v>3000000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300000</x:v>
      </x:c>
      <x:c r="K14" s="8" t="str">
        <x:v>현장 조사 후 상세 수량 분해</x:v>
      </x:c>
    </x:row>
    <x:row r="15" ht="26" customHeight="1">
      <x:c r="A15" s="2"/>
      <x:c r="B15" s="2" t="str">
        <x:v>통합 시험·검수</x:v>
      </x:c>
      <x:c r="C15" s="2" t="str">
        <x:v>인일</x:v>
      </x:c>
      <x:c r="D15" s="8" t="n">
        <x:v>10</x:v>
      </x:c>
      <x:c r="E15" s="9" t="n">
        <x:v>600000</x:v>
      </x:c>
      <x:c r="F15" s="12" t="n">
        <x:v>1</x:v>
      </x:c>
      <x:c r="G15" s="6" t="n">
        <x:f>IF(OR(COUNT(D15:F15)&lt;3,MIN(D15:F15)&lt;0),NA(),D15*E15*F15)</x:f>
        <x:v>6000000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600000</x:v>
      </x:c>
      <x:c r="K15" s="8" t="str">
        <x:v>중복·오프라인·실패·정정 시험</x:v>
      </x:c>
    </x:row>
    <x:row r="16" ht="26" customHeight="1">
      <x:c r="A16" s="2"/>
      <x:c r="B16" s="2" t="str">
        <x:v>현장 교육·전환</x:v>
      </x:c>
      <x:c r="C16" s="2" t="str">
        <x:v>인일</x:v>
      </x:c>
      <x:c r="D16" s="8" t="n">
        <x:v>5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3000000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300000</x:v>
      </x:c>
      <x:c r="K16" s="8" t="str">
        <x:v>교대별 교육·초기 운영</x:v>
      </x:c>
    </x:row>
    <x:row r="17" ht="26" customHeight="1">
      <x:c r="A17" s="2"/>
      <x:c r="B17" s="2" t="str">
        <x:v>AI 확인 지원 시범</x:v>
      </x:c>
      <x:c r="C17" s="2" t="str">
        <x:v>인일</x:v>
      </x:c>
      <x:c r="D17" s="8" t="n">
        <x:v>10</x:v>
      </x:c>
      <x:c r="E17" s="9" t="n">
        <x:v>700000</x:v>
      </x:c>
      <x:c r="F17" s="12" t="n">
        <x:v>1</x:v>
      </x:c>
      <x:c r="G17" s="6" t="n">
        <x:f>IF(OR(COUNT(D17:F17)&lt;3,MIN(D17:F17)&lt;0),NA(),D17*E17*F17)</x:f>
        <x:v>7000000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700000</x:v>
      </x:c>
      <x:c r="K17" s="8" t="str">
        <x:v>근거 조회·오류 후보·담당 승인</x:v>
      </x:c>
    </x:row>
    <x:row r="18" ht="26" customHeight="1">
      <x:c r="A18" s="2"/>
      <x:c r="B18" s="2" t="str">
        <x:v>대상 외 공정 개선</x:v>
      </x:c>
      <x:c r="C18" s="2" t="str">
        <x:v>식</x:v>
      </x:c>
      <x:c r="D18" s="8" t="n">
        <x:v>1</x:v>
      </x:c>
      <x:c r="E18" s="9" t="n">
        <x:v>20000000</x:v>
      </x:c>
      <x:c r="F18" s="12" t="n">
        <x:v>1</x:v>
      </x:c>
      <x:c r="G18" s="6" t="n">
        <x:f>IF(OR(COUNT(D18:F18)&lt;3,MIN(D18:F18)&lt;0),NA(),D18*E18*F18)</x:f>
        <x:v>20000000</x:v>
      </x:c>
      <x:c r="H18" s="8" t="str">
        <x:v>제외가정</x:v>
      </x:c>
      <x:c r="I18" s="10" t="n">
        <x:v>0.1</x:v>
      </x:c>
      <x:c r="J18" s="6" t="n">
        <x:f>IF(OR(NOT(ISNUMBER(I18)),I18&lt;0,I18&gt;1),NA(),ROUND(G18*I18,0))</x:f>
        <x:v>2000000</x:v>
      </x:c>
      <x:c r="K18" s="8" t="str">
        <x:v>사업 범위 외 비용으로 가정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100000000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80000000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20000000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10000000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